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decousus\Desktop\MARCY L'ETOILE - VETAGRO\Enceintes climatiques (MAJ)\ECO\Ind 5_2025_10_22\DPGF\"/>
    </mc:Choice>
  </mc:AlternateContent>
  <xr:revisionPtr revIDLastSave="0" documentId="13_ncr:1_{6D6B1F61-9A17-41F6-A6F9-B02D83234699}" xr6:coauthVersionLast="47" xr6:coauthVersionMax="47" xr10:uidLastSave="{00000000-0000-0000-0000-000000000000}"/>
  <bookViews>
    <workbookView xWindow="-108" yWindow="-108" windowWidth="30936" windowHeight="16776" activeTab="2" xr2:uid="{00000000-000D-0000-FFFF-FFFF00000000}"/>
  </bookViews>
  <sheets>
    <sheet name="Lot N°03 Page de garde" sheetId="3" r:id="rId1"/>
    <sheet name="Lot N°03 TC 1" sheetId="1" r:id="rId2"/>
    <sheet name="Lot N°03 TC 2" sheetId="2" r:id="rId3"/>
  </sheets>
  <definedNames>
    <definedName name="_xlnm.Print_Titles" localSheetId="1">'Lot N°03 TC 1'!$1:$2</definedName>
    <definedName name="_xlnm.Print_Titles" localSheetId="2">'Lot N°03 TC 2'!$1:$2</definedName>
    <definedName name="_xlnm.Print_Area" localSheetId="1">'Lot N°03 TC 1'!$A$1:$F$45</definedName>
    <definedName name="_xlnm.Print_Area" localSheetId="2">'Lot N°03 TC 2'!$A$1:$F$70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1" i="1" s="1"/>
  <c r="F9" i="1"/>
  <c r="F17" i="1"/>
  <c r="F19" i="1"/>
  <c r="F22" i="1"/>
  <c r="F25" i="1"/>
  <c r="F26" i="1"/>
  <c r="F27" i="1"/>
  <c r="F30" i="1"/>
  <c r="F32" i="1"/>
  <c r="F35" i="1"/>
  <c r="F37" i="1"/>
  <c r="B43" i="1"/>
  <c r="F8" i="2"/>
  <c r="F9" i="2"/>
  <c r="F12" i="2"/>
  <c r="F19" i="2"/>
  <c r="F21" i="2"/>
  <c r="F23" i="2"/>
  <c r="F29" i="2"/>
  <c r="F57" i="2" s="1"/>
  <c r="F30" i="2"/>
  <c r="F33" i="2"/>
  <c r="F36" i="2"/>
  <c r="F38" i="2"/>
  <c r="F39" i="2"/>
  <c r="F41" i="2"/>
  <c r="F45" i="2"/>
  <c r="F48" i="2"/>
  <c r="F49" i="2"/>
  <c r="F52" i="2"/>
  <c r="F53" i="2"/>
  <c r="F54" i="2"/>
  <c r="F55" i="2"/>
  <c r="F60" i="2"/>
  <c r="F62" i="2"/>
  <c r="B68" i="2"/>
  <c r="F14" i="2" l="1"/>
  <c r="F42" i="1"/>
  <c r="F38" i="1"/>
  <c r="F63" i="2"/>
  <c r="F67" i="2" s="1"/>
  <c r="F43" i="1" l="1"/>
  <c r="F44" i="1" s="1"/>
  <c r="F68" i="2"/>
  <c r="F69" i="2"/>
</calcChain>
</file>

<file path=xl/sharedStrings.xml><?xml version="1.0" encoding="utf-8"?>
<sst xmlns="http://schemas.openxmlformats.org/spreadsheetml/2006/main" count="316" uniqueCount="316">
  <si>
    <t>U</t>
  </si>
  <si>
    <t>Quantité</t>
  </si>
  <si>
    <t>Prix en EUR</t>
  </si>
  <si>
    <t>Total en EUR</t>
  </si>
  <si>
    <t>0</t>
  </si>
  <si>
    <t>TRANCHE CONDITIONNELLE 1 : SEPARATION ELECTRIQUE</t>
  </si>
  <si>
    <t>CH3</t>
  </si>
  <si>
    <t>8</t>
  </si>
  <si>
    <t>0.1</t>
  </si>
  <si>
    <t>DESCRIPTIF DES OUVRAGES ; ZINGUERIE</t>
  </si>
  <si>
    <t>CH4</t>
  </si>
  <si>
    <t>0.1.1</t>
  </si>
  <si>
    <t>Évacuation des eaux pluviales (EP)</t>
  </si>
  <si>
    <t>CH5</t>
  </si>
  <si>
    <t>0.1.1.1</t>
  </si>
  <si>
    <t>Descentes en zinc</t>
  </si>
  <si>
    <t>CH6</t>
  </si>
  <si>
    <t xml:space="preserve">0.1.1.1.1 </t>
  </si>
  <si>
    <t>Tuyau diamètre 100 épaisseur 0,65 mm</t>
  </si>
  <si>
    <t>ml</t>
  </si>
  <si>
    <t>ART</t>
  </si>
  <si>
    <t>000-H917</t>
  </si>
  <si>
    <t xml:space="preserve">0.1.1.1.2 </t>
  </si>
  <si>
    <t>Cuvette ½ ronde diamètre 100</t>
  </si>
  <si>
    <t>U</t>
  </si>
  <si>
    <t>ART</t>
  </si>
  <si>
    <t>000-H918</t>
  </si>
  <si>
    <t>Total DESCRIPTIF DES OUVRAGES ; ZINGUERIE</t>
  </si>
  <si>
    <t>STOT</t>
  </si>
  <si>
    <t>0.2</t>
  </si>
  <si>
    <t>DESCRIPTIF DES OUVRAGES ; SERRURERIE - MÉTALLERIE</t>
  </si>
  <si>
    <t>CH4</t>
  </si>
  <si>
    <t>0.2.1</t>
  </si>
  <si>
    <t>Produits métallurgiques</t>
  </si>
  <si>
    <t>CH5</t>
  </si>
  <si>
    <t>0.2.1.1</t>
  </si>
  <si>
    <t>Laminés marchands acier</t>
  </si>
  <si>
    <t>CH6</t>
  </si>
  <si>
    <t>0.2.1.1.1</t>
  </si>
  <si>
    <t>Profilés UPN</t>
  </si>
  <si>
    <t>CH6</t>
  </si>
  <si>
    <t xml:space="preserve">0.2.1.1.1.1 </t>
  </si>
  <si>
    <t>UPN de 100 mm x 50 mm x 6 d'épaisseur et de longueur 1230 mm et deux trous de 9 mm de diamètre sur chaque extrémités</t>
  </si>
  <si>
    <t>U</t>
  </si>
  <si>
    <t>ART</t>
  </si>
  <si>
    <t>000-H920</t>
  </si>
  <si>
    <t>0.2.1.2</t>
  </si>
  <si>
    <t>Plaques</t>
  </si>
  <si>
    <t>CH6</t>
  </si>
  <si>
    <t xml:space="preserve">0.2.1.2.1 </t>
  </si>
  <si>
    <t>Plaques au format 1700 mm x 600 mm x de résistance mécanique minimale de 0,5 tonne/m²</t>
  </si>
  <si>
    <t>U</t>
  </si>
  <si>
    <t>ART</t>
  </si>
  <si>
    <t>000-H922</t>
  </si>
  <si>
    <t>0.2.2</t>
  </si>
  <si>
    <t>Portes pour transformateur</t>
  </si>
  <si>
    <t>CH5</t>
  </si>
  <si>
    <t>0.2.2.1</t>
  </si>
  <si>
    <t>Porte EDF</t>
  </si>
  <si>
    <t>CH6</t>
  </si>
  <si>
    <t xml:space="preserve">0.2.2.1.1 </t>
  </si>
  <si>
    <t>Type ARBEL à 2 vantaux, tôlée 1 face, (0,80+0.70) x 2,10 ht</t>
  </si>
  <si>
    <t>U</t>
  </si>
  <si>
    <t>ART</t>
  </si>
  <si>
    <t>000-H931</t>
  </si>
  <si>
    <t>0.2.3</t>
  </si>
  <si>
    <t>Ventilation</t>
  </si>
  <si>
    <t>CH5</t>
  </si>
  <si>
    <t>0.2.3.1</t>
  </si>
  <si>
    <t>Ventilation en lames persiennes</t>
  </si>
  <si>
    <t>CH6</t>
  </si>
  <si>
    <t xml:space="preserve">0.2.3.1.1 </t>
  </si>
  <si>
    <t>Grille de 0.60 x 0.70h m</t>
  </si>
  <si>
    <t>U</t>
  </si>
  <si>
    <t>ART</t>
  </si>
  <si>
    <t>000-H940</t>
  </si>
  <si>
    <t xml:space="preserve">0.2.3.1.2 </t>
  </si>
  <si>
    <t>Grille de 0.55 x 0.70h m</t>
  </si>
  <si>
    <t>U</t>
  </si>
  <si>
    <t>ART</t>
  </si>
  <si>
    <t>000-H941</t>
  </si>
  <si>
    <t xml:space="preserve">0.2.3.1.3 </t>
  </si>
  <si>
    <t>Grille de 0,80 x 1,00h m</t>
  </si>
  <si>
    <t>U</t>
  </si>
  <si>
    <t>ART</t>
  </si>
  <si>
    <t>000-H942</t>
  </si>
  <si>
    <t>0.2.4</t>
  </si>
  <si>
    <t>Échelles en alliage</t>
  </si>
  <si>
    <t>CH5</t>
  </si>
  <si>
    <t>0.2.4.1</t>
  </si>
  <si>
    <t>Échelle simple en alliage</t>
  </si>
  <si>
    <t>CH6</t>
  </si>
  <si>
    <t xml:space="preserve">0.2.4.1.1 </t>
  </si>
  <si>
    <t>Échelle en alu pour hauteur à monter de 3,00 m et barre d'accrochage</t>
  </si>
  <si>
    <t>U</t>
  </si>
  <si>
    <t>ART</t>
  </si>
  <si>
    <t>000-H944</t>
  </si>
  <si>
    <t>Total DESCRIPTIF DES OUVRAGES ; SERRURERIE - MÉTALLERIE</t>
  </si>
  <si>
    <t>STOT</t>
  </si>
  <si>
    <t>DOSSIER DES OUVRAGES EXECUTES (D.O.E.)</t>
  </si>
  <si>
    <t>CH4</t>
  </si>
  <si>
    <t>Dossier des Ouvrages Exécutés (D.O.E.)</t>
  </si>
  <si>
    <t>FT</t>
  </si>
  <si>
    <t>ART</t>
  </si>
  <si>
    <t>000-H951</t>
  </si>
  <si>
    <t>Total DOSSIER DES OUVRAGES EXECUTES (D.O.E.)</t>
  </si>
  <si>
    <t>STOT</t>
  </si>
  <si>
    <t>Total TRANCHE CONDITIONNELLE 1 : SEPARATION ELECTRIQUE</t>
  </si>
  <si>
    <t>STOT</t>
  </si>
  <si>
    <t>Montant HT du Lot N°03 CHARPENTES &amp;  COUVERTURES MÉTALLIQUES - ZINGUERIE - SERRURERIE - MÉTALLERIE</t>
  </si>
  <si>
    <t>TOTHT</t>
  </si>
  <si>
    <t>TVA</t>
  </si>
  <si>
    <t>Montant TTC</t>
  </si>
  <si>
    <t>TOTTTC</t>
  </si>
  <si>
    <t>U</t>
  </si>
  <si>
    <t>Quantité</t>
  </si>
  <si>
    <t>Prix en EUR</t>
  </si>
  <si>
    <t>Total en EUR</t>
  </si>
  <si>
    <t>1</t>
  </si>
  <si>
    <t>TRANCHE CONDITIONNELLE 2 : LOCAUX DECHETS</t>
  </si>
  <si>
    <t>CH3</t>
  </si>
  <si>
    <t>8</t>
  </si>
  <si>
    <t>1.1</t>
  </si>
  <si>
    <t>DESCRIPTIF DES OUVRAGES ; CHARPENTES &amp; COUVERTURES MÉTALLIQUES</t>
  </si>
  <si>
    <t>CH4</t>
  </si>
  <si>
    <t>1.1.1</t>
  </si>
  <si>
    <t>Ouvrages en fers assemblés cintrés</t>
  </si>
  <si>
    <t>CH5</t>
  </si>
  <si>
    <t>1.1.1.1</t>
  </si>
  <si>
    <t>Arcs ajourés cintrés</t>
  </si>
  <si>
    <t>CH6</t>
  </si>
  <si>
    <t xml:space="preserve">1.1.1.1.1 </t>
  </si>
  <si>
    <t>Arcs biarticulés ajourés cintrés</t>
  </si>
  <si>
    <t>m²</t>
  </si>
  <si>
    <t>ART</t>
  </si>
  <si>
    <t>000-E931</t>
  </si>
  <si>
    <t xml:space="preserve">1.1.1.1.2 </t>
  </si>
  <si>
    <t>Platines en pieds d'arcs (positionnées par le présent lot et scellées par le lot Gros œuvre)</t>
  </si>
  <si>
    <t>U</t>
  </si>
  <si>
    <t>ART</t>
  </si>
  <si>
    <t>000-E932</t>
  </si>
  <si>
    <t>1.1.2</t>
  </si>
  <si>
    <t>Couverture métallique</t>
  </si>
  <si>
    <t>CH5</t>
  </si>
  <si>
    <t>1.1.2.1</t>
  </si>
  <si>
    <t>Toiture sèche en tôles d'acier</t>
  </si>
  <si>
    <t>CH6</t>
  </si>
  <si>
    <t xml:space="preserve">1.1.2.1.1 </t>
  </si>
  <si>
    <t>Profil acier prélaqué de toiture sèche, 0,75 mm d'épaisseur, nervures régulières</t>
  </si>
  <si>
    <t>m²</t>
  </si>
  <si>
    <t>ART</t>
  </si>
  <si>
    <t>000-E933</t>
  </si>
  <si>
    <t>Total DESCRIPTIF DES OUVRAGES ; CHARPENTES &amp; COUVERTURES MÉTALLIQUES</t>
  </si>
  <si>
    <t>STOT</t>
  </si>
  <si>
    <t>1.2</t>
  </si>
  <si>
    <t>DESCRIPTIF DES OUVRAGES ; ZINGUERIE</t>
  </si>
  <si>
    <t>CH4</t>
  </si>
  <si>
    <t>1.2.1</t>
  </si>
  <si>
    <t>Évacuation des eaux pluviales (EP)</t>
  </si>
  <si>
    <t>CH5</t>
  </si>
  <si>
    <t>1.2.1.1</t>
  </si>
  <si>
    <t>Gouttières demi-rondes en zinc</t>
  </si>
  <si>
    <t>CH6</t>
  </si>
  <si>
    <t xml:space="preserve">1.2.1.1.1 </t>
  </si>
  <si>
    <t>0,25 m de développé, épaisseur 0,65 mm</t>
  </si>
  <si>
    <t>ml</t>
  </si>
  <si>
    <t>ART</t>
  </si>
  <si>
    <t>000-E934</t>
  </si>
  <si>
    <t>1.2.1.2</t>
  </si>
  <si>
    <t>Descentes en zinc</t>
  </si>
  <si>
    <t>CH6</t>
  </si>
  <si>
    <t xml:space="preserve">1.2.1.2.1 </t>
  </si>
  <si>
    <t>Tuyau diamètre 100 épaisseur 0,65 mm</t>
  </si>
  <si>
    <t>ml</t>
  </si>
  <si>
    <t>ART</t>
  </si>
  <si>
    <t>000-E935</t>
  </si>
  <si>
    <t>Total DESCRIPTIF DES OUVRAGES ; ZINGUERIE</t>
  </si>
  <si>
    <t>STOT</t>
  </si>
  <si>
    <t>1.3</t>
  </si>
  <si>
    <t>DESCRIPTIF DES OUVRAGES ; SERRURERIE - MÉTALLERIE</t>
  </si>
  <si>
    <t>CH4</t>
  </si>
  <si>
    <t>1.3.1</t>
  </si>
  <si>
    <t>Portes métalliques</t>
  </si>
  <si>
    <t>CH5</t>
  </si>
  <si>
    <t>1.3.1.1</t>
  </si>
  <si>
    <t>Portes métalliques tôlées 1 face</t>
  </si>
  <si>
    <t>CH6</t>
  </si>
  <si>
    <t>1.3.1.1.1</t>
  </si>
  <si>
    <t>Portes de service</t>
  </si>
  <si>
    <t>CH6</t>
  </si>
  <si>
    <t xml:space="preserve">1.3.1.1.1.1 </t>
  </si>
  <si>
    <t>Porte 1 vantail, 0,90 x 2,10 ht</t>
  </si>
  <si>
    <t>U</t>
  </si>
  <si>
    <t>ART</t>
  </si>
  <si>
    <t>000-E941</t>
  </si>
  <si>
    <t xml:space="preserve">1.3.1.1.1.2 </t>
  </si>
  <si>
    <t>Porte 2 vantaux, 1,20 (0.90+0.30) x 2,10 ht</t>
  </si>
  <si>
    <t>U</t>
  </si>
  <si>
    <t>ART</t>
  </si>
  <si>
    <t>000-E942</t>
  </si>
  <si>
    <t>1.3.2</t>
  </si>
  <si>
    <t>Blocs-portes à degré coupe-feu</t>
  </si>
  <si>
    <t>CH5</t>
  </si>
  <si>
    <t>1.3.2.1</t>
  </si>
  <si>
    <t>Bloc-porte CF 1 heure</t>
  </si>
  <si>
    <t>CH6</t>
  </si>
  <si>
    <t xml:space="preserve">1.3.2.1.1 </t>
  </si>
  <si>
    <t>CF 1 h, 1 vantail de 0,90 x 2,05 ht</t>
  </si>
  <si>
    <t>U</t>
  </si>
  <si>
    <t>ART</t>
  </si>
  <si>
    <t>000-E944</t>
  </si>
  <si>
    <t>1.3.3</t>
  </si>
  <si>
    <t>Quincaillerie spécifique</t>
  </si>
  <si>
    <t>CH5</t>
  </si>
  <si>
    <t>1.3.3.1</t>
  </si>
  <si>
    <t>Ventouses électromagnétiques</t>
  </si>
  <si>
    <t>CH6</t>
  </si>
  <si>
    <t xml:space="preserve">1.3.3.1.1 </t>
  </si>
  <si>
    <t>Ventouse électromagnétique pour porte battante d'une force de 1200 kg</t>
  </si>
  <si>
    <t>U</t>
  </si>
  <si>
    <t>ART</t>
  </si>
  <si>
    <t>000-E945</t>
  </si>
  <si>
    <t>1.3.3.2</t>
  </si>
  <si>
    <t>Fermetures et accessoires spécifiques</t>
  </si>
  <si>
    <t>CH6</t>
  </si>
  <si>
    <t xml:space="preserve">1.3.3.2.1 </t>
  </si>
  <si>
    <t>Ferme-porte à frein hydraulique pour porte de 110 kg force n°5</t>
  </si>
  <si>
    <t>U</t>
  </si>
  <si>
    <t>ART</t>
  </si>
  <si>
    <t>000-E946</t>
  </si>
  <si>
    <t xml:space="preserve">1.3.3.2.2 </t>
  </si>
  <si>
    <t>Crémones à levier</t>
  </si>
  <si>
    <t>U</t>
  </si>
  <si>
    <t>ART</t>
  </si>
  <si>
    <t>000-E947</t>
  </si>
  <si>
    <t>1.3.3.3</t>
  </si>
  <si>
    <t>Serrure électronique</t>
  </si>
  <si>
    <t>CH6</t>
  </si>
  <si>
    <t xml:space="preserve">1.3.3.3.1 </t>
  </si>
  <si>
    <t>Serrure électronique à lecteur de carte ou badge</t>
  </si>
  <si>
    <t>U</t>
  </si>
  <si>
    <t>ART</t>
  </si>
  <si>
    <t>000-E948</t>
  </si>
  <si>
    <t>1.3.4</t>
  </si>
  <si>
    <t>Grilles de ventilation</t>
  </si>
  <si>
    <t>CH5</t>
  </si>
  <si>
    <t>1.3.4.1</t>
  </si>
  <si>
    <t>Grilles en acier</t>
  </si>
  <si>
    <t>CH6</t>
  </si>
  <si>
    <t>1.3.4.1.1</t>
  </si>
  <si>
    <t>Grille coupe-feu</t>
  </si>
  <si>
    <t>CH6</t>
  </si>
  <si>
    <t xml:space="preserve">1.3.4.1.1.1 </t>
  </si>
  <si>
    <t>Grille VB 70x35cm coupe-feu 1h</t>
  </si>
  <si>
    <t>U</t>
  </si>
  <si>
    <t>ART</t>
  </si>
  <si>
    <t>000-E950</t>
  </si>
  <si>
    <t>1.3.5</t>
  </si>
  <si>
    <t>Grillage anti-rongeurs</t>
  </si>
  <si>
    <t>CH5</t>
  </si>
  <si>
    <t>1.3.5.1</t>
  </si>
  <si>
    <t>Grillage en acier galvanisé anti-rongeurs</t>
  </si>
  <si>
    <t>CH6</t>
  </si>
  <si>
    <t xml:space="preserve">1.3.5.1.1 </t>
  </si>
  <si>
    <t>Pour une grillage en forme d'arc de 3,75m de long et 0,50m de haut</t>
  </si>
  <si>
    <t>U</t>
  </si>
  <si>
    <t>ART</t>
  </si>
  <si>
    <t>000-E951</t>
  </si>
  <si>
    <t xml:space="preserve">1.3.5.1.2 </t>
  </si>
  <si>
    <t>Pour une grillage en forme d'arc de 6,80m de long et 0,55m de haut</t>
  </si>
  <si>
    <t>U</t>
  </si>
  <si>
    <t>ART</t>
  </si>
  <si>
    <t>000-E952</t>
  </si>
  <si>
    <t>1.3.6</t>
  </si>
  <si>
    <t>Ventilation</t>
  </si>
  <si>
    <t>CH5</t>
  </si>
  <si>
    <t>1.3.6.1</t>
  </si>
  <si>
    <t>Ventilation en lames persiennes</t>
  </si>
  <si>
    <t>CH6</t>
  </si>
  <si>
    <t xml:space="preserve">1.3.6.1.1 </t>
  </si>
  <si>
    <t>Grille de 0.25 x 0,25m</t>
  </si>
  <si>
    <t>U</t>
  </si>
  <si>
    <t>ART</t>
  </si>
  <si>
    <t>000-E955</t>
  </si>
  <si>
    <t xml:space="preserve">1.3.6.1.2 </t>
  </si>
  <si>
    <t>Grille de 0.75 x 0.35m</t>
  </si>
  <si>
    <t>U</t>
  </si>
  <si>
    <t>ART</t>
  </si>
  <si>
    <t>000-E958</t>
  </si>
  <si>
    <t xml:space="preserve">1.3.6.1.3 </t>
  </si>
  <si>
    <t>Grille de 0.85 x 0.35m</t>
  </si>
  <si>
    <t>U</t>
  </si>
  <si>
    <t>ART</t>
  </si>
  <si>
    <t>000-E959</t>
  </si>
  <si>
    <t xml:space="preserve">1.3.6.1.4 </t>
  </si>
  <si>
    <t>Grille de 1.50 x 0,50m</t>
  </si>
  <si>
    <t>U</t>
  </si>
  <si>
    <t>ART</t>
  </si>
  <si>
    <t>000-E960</t>
  </si>
  <si>
    <t>Total DESCRIPTIF DES OUVRAGES ; SERRURERIE - MÉTALLERIE</t>
  </si>
  <si>
    <t>STOT</t>
  </si>
  <si>
    <t>DOSSIER DES OUVRAGES EXECUTES (D.O.E.)</t>
  </si>
  <si>
    <t>CH4</t>
  </si>
  <si>
    <t>Dossier des Ouvrages Exécutés (D.O.E.)</t>
  </si>
  <si>
    <t>FT</t>
  </si>
  <si>
    <t>ART</t>
  </si>
  <si>
    <t>000-E977</t>
  </si>
  <si>
    <t>Total DOSSIER DES OUVRAGES EXECUTES (D.O.E.)</t>
  </si>
  <si>
    <t>STOT</t>
  </si>
  <si>
    <t>Total TRANCHE CONDITIONNELLE 2 : LOCAUX DECHETS</t>
  </si>
  <si>
    <t>STOT</t>
  </si>
  <si>
    <t>Montant HT du Lot N°03 CHARPENTES &amp;  COUVERTURES MÉTALLIQUES - ZINGUERIE - SERRURERIE - MÉTALLERIE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</si>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</sst>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5B5B5B"/>
      </top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5B5B5B"/>
      </top>
      <bottom/>
      <diagonal/>
    </border>
    <border>
      <left style="thin">
        <color rgb="FF5B5B5B"/>
      </left>
      <right/>
      <top style="thin">
        <color rgb="FF5B5B5B"/>
      </top>
      <bottom style="thin">
        <color rgb="FF5B5B5B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5B5B5B"/>
      </top>
      <bottom style="thin">
        <color rgb="FF5B5B5B"/>
      </bottom>
      <diagonal/>
    </border>
    <border>
      <left/>
      <right style="hair">
        <color rgb="FF000000"/>
      </right>
      <top/>
      <bottom style="thin">
        <color rgb="FF5B5B5B"/>
      </bottom>
      <diagonal/>
    </border>
    <border>
      <left style="thin">
        <color rgb="FF000000"/>
      </left>
      <right/>
      <top/>
      <bottom style="thin">
        <color rgb="FF5B5B5B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59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23" fillId="0" borderId="28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8" fillId="3" borderId="22" xfId="10" applyBorder="1">
      <alignment horizontal="left" vertical="top" wrapText="1"/>
    </xf>
    <xf numFmtId="0" fontId="8" fillId="3" borderId="11" xfId="10" applyBorder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0" fillId="0" borderId="22" xfId="14" applyBorder="1">
      <alignment horizontal="left" vertical="top" wrapText="1"/>
    </xf>
    <xf numFmtId="0" fontId="10" fillId="0" borderId="11" xfId="14" applyBorder="1">
      <alignment horizontal="left" vertical="top" wrapText="1"/>
    </xf>
    <xf numFmtId="0" fontId="13" fillId="0" borderId="22" xfId="18" applyBorder="1">
      <alignment horizontal="left" vertical="top" wrapText="1"/>
    </xf>
    <xf numFmtId="0" fontId="13" fillId="0" borderId="11" xfId="18" applyBorder="1">
      <alignment horizontal="left" vertical="top" wrapText="1"/>
    </xf>
    <xf numFmtId="0" fontId="10" fillId="0" borderId="22" xfId="22" applyBorder="1">
      <alignment horizontal="left" vertical="top" wrapText="1"/>
    </xf>
    <xf numFmtId="0" fontId="10" fillId="0" borderId="11" xfId="22" applyBorder="1">
      <alignment horizontal="left" vertical="top" wrapText="1"/>
    </xf>
    <xf numFmtId="0" fontId="14" fillId="0" borderId="22" xfId="26" applyBorder="1">
      <alignment horizontal="left" vertical="top" wrapText="1"/>
    </xf>
    <xf numFmtId="0" fontId="14" fillId="0" borderId="11" xfId="26" applyBorder="1">
      <alignment horizontal="left" vertical="top" wrapText="1"/>
    </xf>
    <xf numFmtId="0" fontId="0" fillId="0" borderId="10" xfId="0" applyBorder="1" applyAlignment="1" applyProtection="1">
      <alignment horizontal="left" vertical="top"/>
      <protection locked="0"/>
    </xf>
    <xf numFmtId="164" fontId="0" fillId="0" borderId="11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6" fillId="0" borderId="22" xfId="17" applyBorder="1">
      <alignment horizontal="left" vertical="top" wrapText="1"/>
    </xf>
    <xf numFmtId="0" fontId="6" fillId="0" borderId="11" xfId="17" applyBorder="1">
      <alignment horizontal="left" vertical="top" wrapText="1"/>
    </xf>
    <xf numFmtId="164" fontId="0" fillId="0" borderId="21" xfId="0" applyNumberFormat="1" applyBorder="1" applyAlignment="1">
      <alignment horizontal="right" vertical="top" wrapText="1"/>
    </xf>
    <xf numFmtId="0" fontId="6" fillId="0" borderId="19" xfId="17" applyBorder="1">
      <alignment horizontal="left" vertical="top" wrapText="1"/>
    </xf>
    <xf numFmtId="0" fontId="6" fillId="0" borderId="18" xfId="17" applyBorder="1">
      <alignment horizontal="left" vertical="top" wrapText="1"/>
    </xf>
    <xf numFmtId="164" fontId="0" fillId="0" borderId="5" xfId="0" applyNumberFormat="1" applyBorder="1" applyAlignment="1">
      <alignment horizontal="right" vertical="top" wrapText="1"/>
    </xf>
    <xf numFmtId="0" fontId="10" fillId="0" borderId="14" xfId="13" applyBorder="1">
      <alignment horizontal="left" vertical="top" wrapText="1" indent="2"/>
    </xf>
    <xf numFmtId="0" fontId="10" fillId="0" borderId="17" xfId="13" applyBorder="1">
      <alignment horizontal="left" vertical="top" wrapText="1" indent="2"/>
    </xf>
    <xf numFmtId="164" fontId="0" fillId="0" borderId="15" xfId="0" applyNumberFormat="1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165" fontId="0" fillId="0" borderId="11" xfId="0" applyNumberFormat="1" applyBorder="1" applyAlignment="1" applyProtection="1">
      <alignment horizontal="center" vertical="top" wrapText="1"/>
      <protection locked="0"/>
    </xf>
    <xf numFmtId="0" fontId="0" fillId="0" borderId="28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284190</xdr:colOff>
      <xdr:row>1</xdr:row>
      <xdr:rowOff>86805</xdr:rowOff>
    </xdr:from>
    <xdr:to>
      <xdr:col>0</xdr:col>
      <xdr:colOff>6480000</xdr:colOff>
      <xdr:row>7</xdr:row>
      <xdr:rowOff>106395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BCA3358-AFEF-4D41-9B43-D719352ABCFB}"/>
            </a:ext>
          </a:extLst>
        </xdr:cNvPr>
        <xdr:cNvSpPr/>
      </xdr:nvSpPr>
      <xdr:spPr>
        <a:xfrm>
          <a:off x="288000" y="267780"/>
          <a:ext cx="6192000" cy="112068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VetAgro Sup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1, Avenue Bourgelat</a:t>
          </a:r>
        </a:p>
        <a:p>
          <a:pPr algn="l"/>
          <a:endParaRPr sz="10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69280MARCY LETOILE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Tel : 04 78 87 25 25       </a:t>
          </a:r>
        </a:p>
      </xdr:txBody>
    </xdr:sp>
    <xdr:clientData/>
  </xdr:twoCellAnchor>
  <xdr:twoCellAnchor editAs="absolute">
    <xdr:from>
      <xdr:col>0</xdr:col>
      <xdr:colOff>968190</xdr:colOff>
      <xdr:row>15</xdr:row>
      <xdr:rowOff>11805</xdr:rowOff>
    </xdr:from>
    <xdr:to>
      <xdr:col>0</xdr:col>
      <xdr:colOff>6303810</xdr:colOff>
      <xdr:row>21</xdr:row>
      <xdr:rowOff>63795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D73AE0B-CC19-44EC-92A3-4EE4D11B9406}"/>
            </a:ext>
          </a:extLst>
        </xdr:cNvPr>
        <xdr:cNvSpPr/>
      </xdr:nvSpPr>
      <xdr:spPr>
        <a:xfrm>
          <a:off x="972000" y="2753100"/>
          <a:ext cx="5328000" cy="11530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284190</xdr:colOff>
      <xdr:row>8</xdr:row>
      <xdr:rowOff>49304</xdr:rowOff>
    </xdr:from>
    <xdr:to>
      <xdr:col>0</xdr:col>
      <xdr:colOff>6480000</xdr:colOff>
      <xdr:row>14</xdr:row>
      <xdr:rowOff>182879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1B129BF1-2F6C-4BE7-8460-57D521827F8D}"/>
            </a:ext>
          </a:extLst>
        </xdr:cNvPr>
        <xdr:cNvSpPr/>
      </xdr:nvSpPr>
      <xdr:spPr>
        <a:xfrm>
          <a:off x="284190" y="1512344"/>
          <a:ext cx="6195810" cy="1230855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MISSION DE MAITRISE DOEUVRE TRAVAUX POUR : LA SEPARATION ELECTRIQUE DE DEUX ERP / AMENAGEMENTS POLES DE STOCKAGE DES DECHETS / ENCEINTES CLIMATIQUES BATIMENT PRINCIPAL CAMPUS CETERINAIRE DE VETAGRO SUP A MARCY L'ETOILE 69.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1, Avenue Bourgelat -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69280 - MARCY LETOILE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5326095</xdr:colOff>
      <xdr:row>3</xdr:row>
      <xdr:rowOff>170859</xdr:rowOff>
    </xdr:from>
    <xdr:to>
      <xdr:col>0</xdr:col>
      <xdr:colOff>6231810</xdr:colOff>
      <xdr:row>5</xdr:row>
      <xdr:rowOff>1371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D883EE62-9F21-400C-A082-05B275DDB7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8000" y="715689"/>
          <a:ext cx="900000" cy="200082"/>
        </a:xfrm>
        <a:prstGeom prst="rect">
          <a:avLst/>
        </a:prstGeom>
      </xdr:spPr>
    </xdr:pic>
    <xdr:clientData/>
  </xdr:twoCellAnchor>
  <xdr:twoCellAnchor editAs="absolute">
    <xdr:from>
      <xdr:col>0</xdr:col>
      <xdr:colOff>968190</xdr:colOff>
      <xdr:row>23</xdr:row>
      <xdr:rowOff>134490</xdr:rowOff>
    </xdr:from>
    <xdr:to>
      <xdr:col>0</xdr:col>
      <xdr:colOff>6303810</xdr:colOff>
      <xdr:row>30</xdr:row>
      <xdr:rowOff>3600</xdr:rowOff>
    </xdr:to>
    <xdr:sp macro="" textlink="">
      <xdr:nvSpPr>
        <xdr:cNvPr id="6" name="Forme6">
          <a:extLst>
            <a:ext uri="{FF2B5EF4-FFF2-40B4-BE49-F238E27FC236}">
              <a16:creationId xmlns:a16="http://schemas.microsoft.com/office/drawing/2014/main" id="{C66196BA-E410-4CC6-9B11-839C6AE10099}"/>
            </a:ext>
          </a:extLst>
        </xdr:cNvPr>
        <xdr:cNvSpPr/>
      </xdr:nvSpPr>
      <xdr:spPr>
        <a:xfrm>
          <a:off x="972000" y="4344540"/>
          <a:ext cx="5328000" cy="114546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N°03</a:t>
          </a:r>
          <a:r>
            <a:rPr lang="fr-FR" sz="2000" b="1" i="0" baseline="0">
              <a:solidFill>
                <a:srgbClr val="ADADAD"/>
              </a:solidFill>
              <a:latin typeface="Arial"/>
            </a:rPr>
            <a:t> CHARPENTES &amp;  COUVERTURES MÉTALLIQUES - ZINGUERIE - SERRURERIE - MÉTALLERIE</a:t>
          </a:r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284190</xdr:colOff>
      <xdr:row>44</xdr:row>
      <xdr:rowOff>155400</xdr:rowOff>
    </xdr:from>
    <xdr:to>
      <xdr:col>0</xdr:col>
      <xdr:colOff>6480000</xdr:colOff>
      <xdr:row>47</xdr:row>
      <xdr:rowOff>123825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C1DB718D-D200-46A9-B146-FC03C7C86420}"/>
            </a:ext>
          </a:extLst>
        </xdr:cNvPr>
        <xdr:cNvSpPr/>
      </xdr:nvSpPr>
      <xdr:spPr>
        <a:xfrm>
          <a:off x="288000" y="8202120"/>
          <a:ext cx="6192000" cy="51516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Economie de la Construction : CEBACO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04 78 32 17 85  Portable : 06 85 69 71 78    Email : maxime.decousus@ceba-eco.fr</a:t>
          </a:r>
        </a:p>
      </xdr:txBody>
    </xdr:sp>
    <xdr:clientData/>
  </xdr:twoCellAnchor>
  <xdr:twoCellAnchor editAs="absolute">
    <xdr:from>
      <xdr:col>0</xdr:col>
      <xdr:colOff>4892190</xdr:colOff>
      <xdr:row>47</xdr:row>
      <xdr:rowOff>150900</xdr:rowOff>
    </xdr:from>
    <xdr:to>
      <xdr:col>0</xdr:col>
      <xdr:colOff>6480000</xdr:colOff>
      <xdr:row>49</xdr:row>
      <xdr:rowOff>57690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00854505-9871-458F-B73C-41717C07B3C6}"/>
            </a:ext>
          </a:extLst>
        </xdr:cNvPr>
        <xdr:cNvSpPr/>
      </xdr:nvSpPr>
      <xdr:spPr>
        <a:xfrm>
          <a:off x="4896000" y="8746260"/>
          <a:ext cx="1584000" cy="27636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21 octobre 2025</a:t>
          </a:r>
        </a:p>
      </xdr:txBody>
    </xdr:sp>
    <xdr:clientData/>
  </xdr:twoCellAnchor>
  <xdr:twoCellAnchor editAs="absolute">
    <xdr:from>
      <xdr:col>0</xdr:col>
      <xdr:colOff>5398095</xdr:colOff>
      <xdr:row>43</xdr:row>
      <xdr:rowOff>2200</xdr:rowOff>
    </xdr:from>
    <xdr:to>
      <xdr:col>0</xdr:col>
      <xdr:colOff>6516000</xdr:colOff>
      <xdr:row>44</xdr:row>
      <xdr:rowOff>21990</xdr:rowOff>
    </xdr:to>
    <xdr:sp macro="" textlink="">
      <xdr:nvSpPr>
        <xdr:cNvPr id="9" name="Forme9">
          <a:extLst>
            <a:ext uri="{FF2B5EF4-FFF2-40B4-BE49-F238E27FC236}">
              <a16:creationId xmlns:a16="http://schemas.microsoft.com/office/drawing/2014/main" id="{1945F872-40C1-4B69-B949-1C74C1A3E922}"/>
            </a:ext>
          </a:extLst>
        </xdr:cNvPr>
        <xdr:cNvSpPr/>
      </xdr:nvSpPr>
      <xdr:spPr>
        <a:xfrm>
          <a:off x="5400000" y="7866040"/>
          <a:ext cx="1116000" cy="20648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PRO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17145</xdr:colOff>
      <xdr:row>0</xdr:row>
      <xdr:rowOff>32385</xdr:rowOff>
    </xdr:from>
    <xdr:to>
      <xdr:col>5</xdr:col>
      <xdr:colOff>830580</xdr:colOff>
      <xdr:row>0</xdr:row>
      <xdr:rowOff>990600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7145" y="32385"/>
          <a:ext cx="6459855" cy="958215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MISSION DE MAITRISE DOEUVRE TRAVAUX POUR : LA SEPARATION ELECTRIQUE DE DEUX ERP / AMENAGEMENTS POLES DE STOCKAGE DES DECHETS / ENCEINTES CLIMATIQUES BATIMENT PRINCIPAL CAMPUS CETERINAIRE DE VETAGRO SUP A MARCY L'ETOILE 69. -  1, Avenue Bourgelat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VetAgro Sup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1, Avenue Bourgelat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N°03 CHARPENTES &amp;  COUVERTURES MÉTALLIQUES - ZINGUERIE - SERRURERIE - MÉTALLERIE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TRANCHE CONDITIONNELLE 1 : SEPARATION ELECTRIQUE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496380</xdr:colOff>
      <xdr:row>0</xdr:row>
      <xdr:rowOff>739479</xdr:rowOff>
    </xdr:from>
    <xdr:to>
      <xdr:col>5</xdr:col>
      <xdr:colOff>784380</xdr:colOff>
      <xdr:row>0</xdr:row>
      <xdr:rowOff>956966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411280" y="739479"/>
          <a:ext cx="1019520" cy="21748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40163</xdr:rowOff>
    </xdr:from>
    <xdr:to>
      <xdr:col>5</xdr:col>
      <xdr:colOff>815340</xdr:colOff>
      <xdr:row>0</xdr:row>
      <xdr:rowOff>967740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6000" y="40163"/>
          <a:ext cx="6425760" cy="927577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MISSION DE MAITRISE DOEUVRE TRAVAUX POUR : LA SEPARATION ELECTRIQUE DE DEUX ERP / AMENAGEMENTS POLES DE STOCKAGE DES DECHETS / ENCEINTES CLIMATIQUES BATIMENT PRINCIPAL CAMPUS CETERINAIRE DE VETAGRO SUP A MARCY L'ETOILE 69. -  1, Avenue Bourgelat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VetAgro Sup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1, Avenue Bourgelat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N°03 CHARPENTES &amp;  COUVERTURES MÉTALLIQUES - ZINGUERIE - SERRURERIE - MÉTALLERIE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TRANCHE CONDITIONNELLE 2 : LOCAUX DECHETS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465900</xdr:colOff>
      <xdr:row>0</xdr:row>
      <xdr:rowOff>731859</xdr:rowOff>
    </xdr:from>
    <xdr:to>
      <xdr:col>5</xdr:col>
      <xdr:colOff>753900</xdr:colOff>
      <xdr:row>0</xdr:row>
      <xdr:rowOff>949346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380800" y="731859"/>
          <a:ext cx="1019520" cy="21748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FCEFE-4B9A-4EFE-95A4-925AA2B38835}">
  <sheetPr>
    <pageSetUpPr fitToPage="1"/>
  </sheetPr>
  <dimension ref="A1"/>
  <sheetViews>
    <sheetView showGridLines="0" view="pageBreakPreview" zoomScaleNormal="100" zoomScaleSheetLayoutView="100" workbookViewId="0">
      <selection activeCell="E21" sqref="E21"/>
    </sheetView>
  </sheetViews>
  <sheetFormatPr baseColWidth="10" defaultColWidth="10.6640625" defaultRowHeight="14.4" x14ac:dyDescent="0.3"/>
  <cols>
    <col min="1" max="1" width="96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40ABA-2CEC-4C15-8BF6-0EEC911FF1E9}">
  <sheetPr>
    <pageSetUpPr fitToPage="1"/>
  </sheetPr>
  <dimension ref="A1:ZZ46"/>
  <sheetViews>
    <sheetView showGridLines="0" view="pageBreakPreview" zoomScaleNormal="100" zoomScaleSheetLayoutView="100" workbookViewId="0">
      <pane xSplit="2" ySplit="2" topLeftCell="C4" activePane="bottomRight" state="frozen"/>
      <selection pane="topRight" activeCell="C1" sqref="C1"/>
      <selection pane="bottomLeft" activeCell="A3" sqref="A3"/>
      <selection pane="bottomRight" activeCell="H4" sqref="H4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79.95" customHeight="1" x14ac:dyDescent="0.3">
      <c r="A1" s="56"/>
      <c r="B1" s="57"/>
      <c r="C1" s="57"/>
      <c r="D1" s="57"/>
      <c r="E1" s="57"/>
      <c r="F1" s="58"/>
    </row>
    <row r="2" spans="1:702" x14ac:dyDescent="0.3">
      <c r="A2" s="1"/>
      <c r="B2" s="2"/>
      <c r="C2" s="3" t="s">
        <v>0</v>
      </c>
      <c r="D2" s="4" t="s">
        <v>1</v>
      </c>
      <c r="E2" s="5" t="s">
        <v>2</v>
      </c>
      <c r="F2" s="6" t="s">
        <v>3</v>
      </c>
    </row>
    <row r="3" spans="1:702" x14ac:dyDescent="0.3">
      <c r="A3" s="7"/>
      <c r="B3" s="8"/>
      <c r="C3" s="9"/>
      <c r="D3" s="8"/>
      <c r="E3" s="10"/>
      <c r="F3" s="11"/>
    </row>
    <row r="4" spans="1:702" ht="27.6" x14ac:dyDescent="0.3">
      <c r="A4" s="12" t="s">
        <v>4</v>
      </c>
      <c r="B4" s="13" t="s">
        <v>5</v>
      </c>
      <c r="C4" s="14"/>
      <c r="D4" s="15"/>
      <c r="E4" s="16"/>
      <c r="F4" s="17"/>
      <c r="ZY4" t="s">
        <v>6</v>
      </c>
      <c r="ZZ4" s="18" t="s">
        <v>7</v>
      </c>
    </row>
    <row r="5" spans="1:702" x14ac:dyDescent="0.3">
      <c r="A5" s="19" t="s">
        <v>8</v>
      </c>
      <c r="B5" s="20" t="s">
        <v>9</v>
      </c>
      <c r="C5" s="14"/>
      <c r="D5" s="15"/>
      <c r="E5" s="16"/>
      <c r="F5" s="17"/>
      <c r="ZY5" t="s">
        <v>10</v>
      </c>
      <c r="ZZ5" s="18"/>
    </row>
    <row r="6" spans="1:702" x14ac:dyDescent="0.3">
      <c r="A6" s="21" t="s">
        <v>11</v>
      </c>
      <c r="B6" s="22" t="s">
        <v>12</v>
      </c>
      <c r="C6" s="14"/>
      <c r="D6" s="15"/>
      <c r="E6" s="16"/>
      <c r="F6" s="17"/>
      <c r="ZY6" t="s">
        <v>13</v>
      </c>
      <c r="ZZ6" s="18"/>
    </row>
    <row r="7" spans="1:702" x14ac:dyDescent="0.3">
      <c r="A7" s="23" t="s">
        <v>14</v>
      </c>
      <c r="B7" s="24" t="s">
        <v>15</v>
      </c>
      <c r="C7" s="14"/>
      <c r="D7" s="15"/>
      <c r="E7" s="16"/>
      <c r="F7" s="17"/>
      <c r="ZY7" t="s">
        <v>16</v>
      </c>
      <c r="ZZ7" s="18"/>
    </row>
    <row r="8" spans="1:702" x14ac:dyDescent="0.3">
      <c r="A8" s="25" t="s">
        <v>17</v>
      </c>
      <c r="B8" s="26" t="s">
        <v>18</v>
      </c>
      <c r="C8" s="27" t="s">
        <v>19</v>
      </c>
      <c r="D8" s="28">
        <v>2.9</v>
      </c>
      <c r="E8" s="29"/>
      <c r="F8" s="30">
        <f>ROUND(D8*E8,2)</f>
        <v>0</v>
      </c>
      <c r="ZY8" t="s">
        <v>20</v>
      </c>
      <c r="ZZ8" s="18" t="s">
        <v>21</v>
      </c>
    </row>
    <row r="9" spans="1:702" x14ac:dyDescent="0.3">
      <c r="A9" s="25" t="s">
        <v>22</v>
      </c>
      <c r="B9" s="26" t="s">
        <v>23</v>
      </c>
      <c r="C9" s="27" t="s">
        <v>24</v>
      </c>
      <c r="D9" s="28">
        <v>1</v>
      </c>
      <c r="E9" s="29"/>
      <c r="F9" s="30">
        <f>ROUND(D9*E9,2)</f>
        <v>0</v>
      </c>
      <c r="ZY9" t="s">
        <v>25</v>
      </c>
      <c r="ZZ9" s="18" t="s">
        <v>26</v>
      </c>
    </row>
    <row r="10" spans="1:702" x14ac:dyDescent="0.3">
      <c r="A10" s="31"/>
      <c r="B10" s="32"/>
      <c r="C10" s="14"/>
      <c r="D10" s="15"/>
      <c r="E10" s="16"/>
      <c r="F10" s="17"/>
    </row>
    <row r="11" spans="1:702" x14ac:dyDescent="0.3">
      <c r="A11" s="33"/>
      <c r="B11" s="34" t="s">
        <v>27</v>
      </c>
      <c r="C11" s="14"/>
      <c r="D11" s="15"/>
      <c r="E11" s="16"/>
      <c r="F11" s="35">
        <f>SUBTOTAL(109,F6:F10)</f>
        <v>0</v>
      </c>
      <c r="ZY11" t="s">
        <v>28</v>
      </c>
    </row>
    <row r="12" spans="1:702" x14ac:dyDescent="0.3">
      <c r="A12" s="31"/>
      <c r="B12" s="32"/>
      <c r="C12" s="14"/>
      <c r="D12" s="15"/>
      <c r="E12" s="16"/>
      <c r="F12" s="17"/>
    </row>
    <row r="13" spans="1:702" ht="26.4" x14ac:dyDescent="0.3">
      <c r="A13" s="19" t="s">
        <v>29</v>
      </c>
      <c r="B13" s="20" t="s">
        <v>30</v>
      </c>
      <c r="C13" s="14"/>
      <c r="D13" s="15"/>
      <c r="E13" s="16"/>
      <c r="F13" s="17"/>
      <c r="ZY13" t="s">
        <v>31</v>
      </c>
      <c r="ZZ13" s="18"/>
    </row>
    <row r="14" spans="1:702" x14ac:dyDescent="0.3">
      <c r="A14" s="21" t="s">
        <v>32</v>
      </c>
      <c r="B14" s="22" t="s">
        <v>33</v>
      </c>
      <c r="C14" s="14"/>
      <c r="D14" s="15"/>
      <c r="E14" s="16"/>
      <c r="F14" s="17"/>
      <c r="ZY14" t="s">
        <v>34</v>
      </c>
      <c r="ZZ14" s="18"/>
    </row>
    <row r="15" spans="1:702" x14ac:dyDescent="0.3">
      <c r="A15" s="23" t="s">
        <v>35</v>
      </c>
      <c r="B15" s="24" t="s">
        <v>36</v>
      </c>
      <c r="C15" s="14"/>
      <c r="D15" s="15"/>
      <c r="E15" s="16"/>
      <c r="F15" s="17"/>
      <c r="ZY15" t="s">
        <v>37</v>
      </c>
      <c r="ZZ15" s="18"/>
    </row>
    <row r="16" spans="1:702" x14ac:dyDescent="0.3">
      <c r="A16" s="23" t="s">
        <v>38</v>
      </c>
      <c r="B16" s="24" t="s">
        <v>39</v>
      </c>
      <c r="C16" s="14"/>
      <c r="D16" s="15"/>
      <c r="E16" s="16"/>
      <c r="F16" s="17"/>
      <c r="ZY16" t="s">
        <v>40</v>
      </c>
      <c r="ZZ16" s="18"/>
    </row>
    <row r="17" spans="1:702" ht="36" x14ac:dyDescent="0.3">
      <c r="A17" s="25" t="s">
        <v>41</v>
      </c>
      <c r="B17" s="26" t="s">
        <v>42</v>
      </c>
      <c r="C17" s="27" t="s">
        <v>43</v>
      </c>
      <c r="D17" s="28">
        <v>1</v>
      </c>
      <c r="E17" s="29"/>
      <c r="F17" s="30">
        <f>ROUND(D17*E17,2)</f>
        <v>0</v>
      </c>
      <c r="ZY17" t="s">
        <v>44</v>
      </c>
      <c r="ZZ17" s="18" t="s">
        <v>45</v>
      </c>
    </row>
    <row r="18" spans="1:702" x14ac:dyDescent="0.3">
      <c r="A18" s="23" t="s">
        <v>46</v>
      </c>
      <c r="B18" s="24" t="s">
        <v>47</v>
      </c>
      <c r="C18" s="14"/>
      <c r="D18" s="15"/>
      <c r="E18" s="16"/>
      <c r="F18" s="17"/>
      <c r="ZY18" t="s">
        <v>48</v>
      </c>
      <c r="ZZ18" s="18"/>
    </row>
    <row r="19" spans="1:702" ht="24" x14ac:dyDescent="0.3">
      <c r="A19" s="25" t="s">
        <v>49</v>
      </c>
      <c r="B19" s="26" t="s">
        <v>50</v>
      </c>
      <c r="C19" s="27" t="s">
        <v>51</v>
      </c>
      <c r="D19" s="28">
        <v>1</v>
      </c>
      <c r="E19" s="29"/>
      <c r="F19" s="30">
        <f>ROUND(D19*E19,2)</f>
        <v>0</v>
      </c>
      <c r="ZY19" t="s">
        <v>52</v>
      </c>
      <c r="ZZ19" s="18" t="s">
        <v>53</v>
      </c>
    </row>
    <row r="20" spans="1:702" x14ac:dyDescent="0.3">
      <c r="A20" s="21" t="s">
        <v>54</v>
      </c>
      <c r="B20" s="22" t="s">
        <v>55</v>
      </c>
      <c r="C20" s="14"/>
      <c r="D20" s="15"/>
      <c r="E20" s="16"/>
      <c r="F20" s="17"/>
      <c r="ZY20" t="s">
        <v>56</v>
      </c>
      <c r="ZZ20" s="18"/>
    </row>
    <row r="21" spans="1:702" x14ac:dyDescent="0.3">
      <c r="A21" s="23" t="s">
        <v>57</v>
      </c>
      <c r="B21" s="24" t="s">
        <v>58</v>
      </c>
      <c r="C21" s="14"/>
      <c r="D21" s="15"/>
      <c r="E21" s="16"/>
      <c r="F21" s="17"/>
      <c r="ZY21" t="s">
        <v>59</v>
      </c>
      <c r="ZZ21" s="18"/>
    </row>
    <row r="22" spans="1:702" ht="24" x14ac:dyDescent="0.3">
      <c r="A22" s="25" t="s">
        <v>60</v>
      </c>
      <c r="B22" s="26" t="s">
        <v>61</v>
      </c>
      <c r="C22" s="27" t="s">
        <v>62</v>
      </c>
      <c r="D22" s="28">
        <v>1</v>
      </c>
      <c r="E22" s="29"/>
      <c r="F22" s="30">
        <f>ROUND(D22*E22,2)</f>
        <v>0</v>
      </c>
      <c r="ZY22" t="s">
        <v>63</v>
      </c>
      <c r="ZZ22" s="18" t="s">
        <v>64</v>
      </c>
    </row>
    <row r="23" spans="1:702" x14ac:dyDescent="0.3">
      <c r="A23" s="21" t="s">
        <v>65</v>
      </c>
      <c r="B23" s="22" t="s">
        <v>66</v>
      </c>
      <c r="C23" s="14"/>
      <c r="D23" s="15"/>
      <c r="E23" s="16"/>
      <c r="F23" s="17"/>
      <c r="ZY23" t="s">
        <v>67</v>
      </c>
      <c r="ZZ23" s="18"/>
    </row>
    <row r="24" spans="1:702" x14ac:dyDescent="0.3">
      <c r="A24" s="23" t="s">
        <v>68</v>
      </c>
      <c r="B24" s="24" t="s">
        <v>69</v>
      </c>
      <c r="C24" s="14"/>
      <c r="D24" s="15"/>
      <c r="E24" s="16"/>
      <c r="F24" s="17"/>
      <c r="ZY24" t="s">
        <v>70</v>
      </c>
      <c r="ZZ24" s="18"/>
    </row>
    <row r="25" spans="1:702" x14ac:dyDescent="0.3">
      <c r="A25" s="25" t="s">
        <v>71</v>
      </c>
      <c r="B25" s="26" t="s">
        <v>72</v>
      </c>
      <c r="C25" s="27" t="s">
        <v>73</v>
      </c>
      <c r="D25" s="28">
        <v>1</v>
      </c>
      <c r="E25" s="29"/>
      <c r="F25" s="30">
        <f>ROUND(D25*E25,2)</f>
        <v>0</v>
      </c>
      <c r="ZY25" t="s">
        <v>74</v>
      </c>
      <c r="ZZ25" s="18" t="s">
        <v>75</v>
      </c>
    </row>
    <row r="26" spans="1:702" x14ac:dyDescent="0.3">
      <c r="A26" s="25" t="s">
        <v>76</v>
      </c>
      <c r="B26" s="26" t="s">
        <v>77</v>
      </c>
      <c r="C26" s="27" t="s">
        <v>78</v>
      </c>
      <c r="D26" s="28">
        <v>1</v>
      </c>
      <c r="E26" s="29"/>
      <c r="F26" s="30">
        <f>ROUND(D26*E26,2)</f>
        <v>0</v>
      </c>
      <c r="ZY26" t="s">
        <v>79</v>
      </c>
      <c r="ZZ26" s="18" t="s">
        <v>80</v>
      </c>
    </row>
    <row r="27" spans="1:702" x14ac:dyDescent="0.3">
      <c r="A27" s="25" t="s">
        <v>81</v>
      </c>
      <c r="B27" s="26" t="s">
        <v>82</v>
      </c>
      <c r="C27" s="27" t="s">
        <v>83</v>
      </c>
      <c r="D27" s="28">
        <v>1</v>
      </c>
      <c r="E27" s="29"/>
      <c r="F27" s="30">
        <f>ROUND(D27*E27,2)</f>
        <v>0</v>
      </c>
      <c r="ZY27" t="s">
        <v>84</v>
      </c>
      <c r="ZZ27" s="18" t="s">
        <v>85</v>
      </c>
    </row>
    <row r="28" spans="1:702" x14ac:dyDescent="0.3">
      <c r="A28" s="21" t="s">
        <v>86</v>
      </c>
      <c r="B28" s="22" t="s">
        <v>87</v>
      </c>
      <c r="C28" s="14"/>
      <c r="D28" s="15"/>
      <c r="E28" s="16"/>
      <c r="F28" s="17"/>
      <c r="ZY28" t="s">
        <v>88</v>
      </c>
      <c r="ZZ28" s="18"/>
    </row>
    <row r="29" spans="1:702" x14ac:dyDescent="0.3">
      <c r="A29" s="23" t="s">
        <v>89</v>
      </c>
      <c r="B29" s="24" t="s">
        <v>90</v>
      </c>
      <c r="C29" s="14"/>
      <c r="D29" s="15"/>
      <c r="E29" s="16"/>
      <c r="F29" s="17"/>
      <c r="ZY29" t="s">
        <v>91</v>
      </c>
      <c r="ZZ29" s="18"/>
    </row>
    <row r="30" spans="1:702" ht="24" x14ac:dyDescent="0.3">
      <c r="A30" s="25" t="s">
        <v>92</v>
      </c>
      <c r="B30" s="26" t="s">
        <v>93</v>
      </c>
      <c r="C30" s="27" t="s">
        <v>94</v>
      </c>
      <c r="D30" s="28">
        <v>1</v>
      </c>
      <c r="E30" s="29"/>
      <c r="F30" s="30">
        <f>ROUND(D30*E30,2)</f>
        <v>0</v>
      </c>
      <c r="ZY30" t="s">
        <v>95</v>
      </c>
      <c r="ZZ30" s="18" t="s">
        <v>96</v>
      </c>
    </row>
    <row r="31" spans="1:702" x14ac:dyDescent="0.3">
      <c r="A31" s="31"/>
      <c r="B31" s="32"/>
      <c r="C31" s="14"/>
      <c r="D31" s="15"/>
      <c r="E31" s="16"/>
      <c r="F31" s="17"/>
    </row>
    <row r="32" spans="1:702" ht="26.4" x14ac:dyDescent="0.3">
      <c r="A32" s="33"/>
      <c r="B32" s="34" t="s">
        <v>97</v>
      </c>
      <c r="C32" s="14"/>
      <c r="D32" s="15"/>
      <c r="E32" s="16"/>
      <c r="F32" s="35">
        <f>SUBTOTAL(109,F14:F31)</f>
        <v>0</v>
      </c>
      <c r="ZY32" t="s">
        <v>98</v>
      </c>
    </row>
    <row r="33" spans="1:702" x14ac:dyDescent="0.3">
      <c r="A33" s="31"/>
      <c r="B33" s="32"/>
      <c r="C33" s="14"/>
      <c r="D33" s="15"/>
      <c r="E33" s="16"/>
      <c r="F33" s="17"/>
    </row>
    <row r="34" spans="1:702" x14ac:dyDescent="0.3">
      <c r="A34" s="19"/>
      <c r="B34" s="20" t="s">
        <v>99</v>
      </c>
      <c r="C34" s="14"/>
      <c r="D34" s="15"/>
      <c r="E34" s="16"/>
      <c r="F34" s="17"/>
      <c r="ZY34" t="s">
        <v>100</v>
      </c>
      <c r="ZZ34" s="18"/>
    </row>
    <row r="35" spans="1:702" x14ac:dyDescent="0.3">
      <c r="A35" s="25"/>
      <c r="B35" s="26" t="s">
        <v>101</v>
      </c>
      <c r="C35" s="27" t="s">
        <v>102</v>
      </c>
      <c r="D35" s="28">
        <v>1</v>
      </c>
      <c r="E35" s="29"/>
      <c r="F35" s="30">
        <f>ROUND(D35*E35,2)</f>
        <v>0</v>
      </c>
      <c r="ZY35" t="s">
        <v>103</v>
      </c>
      <c r="ZZ35" s="18" t="s">
        <v>104</v>
      </c>
    </row>
    <row r="36" spans="1:702" x14ac:dyDescent="0.3">
      <c r="A36" s="31"/>
      <c r="B36" s="32"/>
      <c r="C36" s="14"/>
      <c r="D36" s="15"/>
      <c r="E36" s="16"/>
      <c r="F36" s="17"/>
    </row>
    <row r="37" spans="1:702" x14ac:dyDescent="0.3">
      <c r="A37" s="36"/>
      <c r="B37" s="37" t="s">
        <v>105</v>
      </c>
      <c r="C37" s="14"/>
      <c r="D37" s="15"/>
      <c r="E37" s="16"/>
      <c r="F37" s="38">
        <f>SUBTOTAL(109,F35:F36)</f>
        <v>0</v>
      </c>
      <c r="ZY37" t="s">
        <v>106</v>
      </c>
    </row>
    <row r="38" spans="1:702" ht="26.4" x14ac:dyDescent="0.3">
      <c r="A38" s="39"/>
      <c r="B38" s="40" t="s">
        <v>107</v>
      </c>
      <c r="C38" s="14"/>
      <c r="D38" s="15"/>
      <c r="E38" s="16"/>
      <c r="F38" s="41">
        <f>SUBTOTAL(109,F5:F37)</f>
        <v>0</v>
      </c>
      <c r="G38" s="42"/>
      <c r="ZY38" t="s">
        <v>108</v>
      </c>
    </row>
    <row r="39" spans="1:702" x14ac:dyDescent="0.3">
      <c r="A39" s="43"/>
      <c r="B39" s="44"/>
      <c r="C39" s="14"/>
      <c r="D39" s="15"/>
      <c r="E39" s="16"/>
      <c r="F39" s="11"/>
    </row>
    <row r="40" spans="1:702" x14ac:dyDescent="0.3">
      <c r="A40" s="45"/>
      <c r="B40" s="46"/>
      <c r="C40" s="47"/>
      <c r="D40" s="48"/>
      <c r="E40" s="49"/>
      <c r="F40" s="50"/>
    </row>
    <row r="41" spans="1:702" x14ac:dyDescent="0.3">
      <c r="A41" s="51"/>
      <c r="B41" s="51"/>
      <c r="C41" s="51"/>
      <c r="D41" s="51"/>
      <c r="E41" s="51"/>
      <c r="F41" s="51"/>
    </row>
    <row r="42" spans="1:702" ht="43.2" x14ac:dyDescent="0.3">
      <c r="B42" s="52" t="s">
        <v>109</v>
      </c>
      <c r="F42" s="53">
        <f>SUBTOTAL(109,F4:F40)</f>
        <v>0</v>
      </c>
      <c r="ZY42" t="s">
        <v>110</v>
      </c>
    </row>
    <row r="43" spans="1:702" x14ac:dyDescent="0.3">
      <c r="A43" s="54">
        <v>20</v>
      </c>
      <c r="B43" s="52" t="str">
        <f>CONCATENATE("Montant TVA (",A43,"%)")</f>
        <v>Montant TVA (20%)</v>
      </c>
      <c r="F43" s="53">
        <f>(F42*A43)/100</f>
        <v>0</v>
      </c>
      <c r="ZY43" t="s">
        <v>111</v>
      </c>
    </row>
    <row r="44" spans="1:702" x14ac:dyDescent="0.3">
      <c r="B44" s="52" t="s">
        <v>112</v>
      </c>
      <c r="F44" s="53">
        <f>F42+F43</f>
        <v>0</v>
      </c>
      <c r="ZY44" t="s">
        <v>113</v>
      </c>
    </row>
    <row r="45" spans="1:702" x14ac:dyDescent="0.3">
      <c r="F45" s="53"/>
    </row>
    <row r="46" spans="1:702" x14ac:dyDescent="0.3">
      <c r="F46" s="5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6B067-5A42-44F3-AF13-91921A7DFB36}">
  <sheetPr>
    <pageSetUpPr fitToPage="1"/>
  </sheetPr>
  <dimension ref="A1:ZZ71"/>
  <sheetViews>
    <sheetView showGridLines="0" tabSelected="1" view="pageBreakPreview" zoomScaleNormal="100" zoomScaleSheetLayoutView="100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K14" sqref="K14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79.95" customHeight="1" x14ac:dyDescent="0.3">
      <c r="A1" s="56"/>
      <c r="B1" s="57"/>
      <c r="C1" s="57"/>
      <c r="D1" s="57"/>
      <c r="E1" s="57"/>
      <c r="F1" s="58"/>
    </row>
    <row r="2" spans="1:702" x14ac:dyDescent="0.3">
      <c r="A2" s="1"/>
      <c r="B2" s="2"/>
      <c r="C2" s="3" t="s">
        <v>114</v>
      </c>
      <c r="D2" s="4" t="s">
        <v>115</v>
      </c>
      <c r="E2" s="5" t="s">
        <v>116</v>
      </c>
      <c r="F2" s="6" t="s">
        <v>117</v>
      </c>
    </row>
    <row r="3" spans="1:702" x14ac:dyDescent="0.3">
      <c r="A3" s="7"/>
      <c r="B3" s="8"/>
      <c r="C3" s="9"/>
      <c r="D3" s="8"/>
      <c r="E3" s="10"/>
      <c r="F3" s="11"/>
    </row>
    <row r="4" spans="1:702" ht="27.6" x14ac:dyDescent="0.3">
      <c r="A4" s="12" t="s">
        <v>118</v>
      </c>
      <c r="B4" s="13" t="s">
        <v>119</v>
      </c>
      <c r="C4" s="14"/>
      <c r="D4" s="15"/>
      <c r="E4" s="16"/>
      <c r="F4" s="17"/>
      <c r="ZY4" t="s">
        <v>120</v>
      </c>
      <c r="ZZ4" s="18" t="s">
        <v>121</v>
      </c>
    </row>
    <row r="5" spans="1:702" ht="26.4" x14ac:dyDescent="0.3">
      <c r="A5" s="19" t="s">
        <v>122</v>
      </c>
      <c r="B5" s="20" t="s">
        <v>123</v>
      </c>
      <c r="C5" s="14"/>
      <c r="D5" s="15"/>
      <c r="E5" s="16"/>
      <c r="F5" s="17"/>
      <c r="ZY5" t="s">
        <v>124</v>
      </c>
      <c r="ZZ5" s="18"/>
    </row>
    <row r="6" spans="1:702" x14ac:dyDescent="0.3">
      <c r="A6" s="21" t="s">
        <v>125</v>
      </c>
      <c r="B6" s="22" t="s">
        <v>126</v>
      </c>
      <c r="C6" s="14"/>
      <c r="D6" s="15"/>
      <c r="E6" s="16"/>
      <c r="F6" s="17"/>
      <c r="ZY6" t="s">
        <v>127</v>
      </c>
      <c r="ZZ6" s="18"/>
    </row>
    <row r="7" spans="1:702" x14ac:dyDescent="0.3">
      <c r="A7" s="23" t="s">
        <v>128</v>
      </c>
      <c r="B7" s="24" t="s">
        <v>129</v>
      </c>
      <c r="C7" s="14"/>
      <c r="D7" s="15"/>
      <c r="E7" s="16"/>
      <c r="F7" s="17"/>
      <c r="ZY7" t="s">
        <v>130</v>
      </c>
      <c r="ZZ7" s="18"/>
    </row>
    <row r="8" spans="1:702" x14ac:dyDescent="0.3">
      <c r="A8" s="25" t="s">
        <v>131</v>
      </c>
      <c r="B8" s="26" t="s">
        <v>132</v>
      </c>
      <c r="C8" s="27" t="s">
        <v>133</v>
      </c>
      <c r="D8" s="28">
        <v>971.62</v>
      </c>
      <c r="E8" s="29"/>
      <c r="F8" s="30">
        <f>ROUND(D8*E8,2)</f>
        <v>0</v>
      </c>
      <c r="ZY8" t="s">
        <v>134</v>
      </c>
      <c r="ZZ8" s="18" t="s">
        <v>135</v>
      </c>
    </row>
    <row r="9" spans="1:702" ht="24" x14ac:dyDescent="0.3">
      <c r="A9" s="25" t="s">
        <v>136</v>
      </c>
      <c r="B9" s="26" t="s">
        <v>137</v>
      </c>
      <c r="C9" s="27" t="s">
        <v>138</v>
      </c>
      <c r="D9" s="28">
        <v>20</v>
      </c>
      <c r="E9" s="29"/>
      <c r="F9" s="30">
        <f>ROUND(D9*E9,2)</f>
        <v>0</v>
      </c>
      <c r="ZY9" t="s">
        <v>139</v>
      </c>
      <c r="ZZ9" s="18" t="s">
        <v>140</v>
      </c>
    </row>
    <row r="10" spans="1:702" x14ac:dyDescent="0.3">
      <c r="A10" s="21" t="s">
        <v>141</v>
      </c>
      <c r="B10" s="22" t="s">
        <v>142</v>
      </c>
      <c r="C10" s="14"/>
      <c r="D10" s="15"/>
      <c r="E10" s="16"/>
      <c r="F10" s="17"/>
      <c r="ZY10" t="s">
        <v>143</v>
      </c>
      <c r="ZZ10" s="18"/>
    </row>
    <row r="11" spans="1:702" x14ac:dyDescent="0.3">
      <c r="A11" s="23" t="s">
        <v>144</v>
      </c>
      <c r="B11" s="24" t="s">
        <v>145</v>
      </c>
      <c r="C11" s="14"/>
      <c r="D11" s="15"/>
      <c r="E11" s="16"/>
      <c r="F11" s="17"/>
      <c r="ZY11" t="s">
        <v>146</v>
      </c>
      <c r="ZZ11" s="18"/>
    </row>
    <row r="12" spans="1:702" ht="24" x14ac:dyDescent="0.3">
      <c r="A12" s="25" t="s">
        <v>147</v>
      </c>
      <c r="B12" s="26" t="s">
        <v>148</v>
      </c>
      <c r="C12" s="27" t="s">
        <v>149</v>
      </c>
      <c r="D12" s="28">
        <v>93.85</v>
      </c>
      <c r="E12" s="29"/>
      <c r="F12" s="30">
        <f>ROUND(D12*E12,2)</f>
        <v>0</v>
      </c>
      <c r="ZY12" t="s">
        <v>150</v>
      </c>
      <c r="ZZ12" s="18" t="s">
        <v>151</v>
      </c>
    </row>
    <row r="13" spans="1:702" x14ac:dyDescent="0.3">
      <c r="A13" s="31"/>
      <c r="B13" s="32"/>
      <c r="C13" s="14"/>
      <c r="D13" s="15"/>
      <c r="E13" s="16"/>
      <c r="F13" s="17"/>
    </row>
    <row r="14" spans="1:702" ht="26.4" x14ac:dyDescent="0.3">
      <c r="A14" s="33"/>
      <c r="B14" s="34" t="s">
        <v>152</v>
      </c>
      <c r="C14" s="14"/>
      <c r="D14" s="15"/>
      <c r="E14" s="16"/>
      <c r="F14" s="35">
        <f>SUBTOTAL(109,F6:F13)</f>
        <v>0</v>
      </c>
      <c r="ZY14" t="s">
        <v>153</v>
      </c>
    </row>
    <row r="15" spans="1:702" x14ac:dyDescent="0.3">
      <c r="A15" s="31"/>
      <c r="B15" s="32"/>
      <c r="C15" s="14"/>
      <c r="D15" s="15"/>
      <c r="E15" s="16"/>
      <c r="F15" s="17"/>
    </row>
    <row r="16" spans="1:702" x14ac:dyDescent="0.3">
      <c r="A16" s="19" t="s">
        <v>154</v>
      </c>
      <c r="B16" s="20" t="s">
        <v>155</v>
      </c>
      <c r="C16" s="14"/>
      <c r="D16" s="15"/>
      <c r="E16" s="16"/>
      <c r="F16" s="17"/>
      <c r="ZY16" t="s">
        <v>156</v>
      </c>
      <c r="ZZ16" s="18"/>
    </row>
    <row r="17" spans="1:702" x14ac:dyDescent="0.3">
      <c r="A17" s="21" t="s">
        <v>157</v>
      </c>
      <c r="B17" s="22" t="s">
        <v>158</v>
      </c>
      <c r="C17" s="14"/>
      <c r="D17" s="15"/>
      <c r="E17" s="16"/>
      <c r="F17" s="17"/>
      <c r="ZY17" t="s">
        <v>159</v>
      </c>
      <c r="ZZ17" s="18"/>
    </row>
    <row r="18" spans="1:702" x14ac:dyDescent="0.3">
      <c r="A18" s="23" t="s">
        <v>160</v>
      </c>
      <c r="B18" s="24" t="s">
        <v>161</v>
      </c>
      <c r="C18" s="14"/>
      <c r="D18" s="15"/>
      <c r="E18" s="16"/>
      <c r="F18" s="17"/>
      <c r="ZY18" t="s">
        <v>162</v>
      </c>
      <c r="ZZ18" s="18"/>
    </row>
    <row r="19" spans="1:702" x14ac:dyDescent="0.3">
      <c r="A19" s="25" t="s">
        <v>163</v>
      </c>
      <c r="B19" s="26" t="s">
        <v>164</v>
      </c>
      <c r="C19" s="27" t="s">
        <v>165</v>
      </c>
      <c r="D19" s="28">
        <v>51.61</v>
      </c>
      <c r="E19" s="29"/>
      <c r="F19" s="30">
        <f>ROUND(D19*E19,2)</f>
        <v>0</v>
      </c>
      <c r="ZY19" t="s">
        <v>166</v>
      </c>
      <c r="ZZ19" s="18" t="s">
        <v>167</v>
      </c>
    </row>
    <row r="20" spans="1:702" x14ac:dyDescent="0.3">
      <c r="A20" s="23" t="s">
        <v>168</v>
      </c>
      <c r="B20" s="24" t="s">
        <v>169</v>
      </c>
      <c r="C20" s="14"/>
      <c r="D20" s="15"/>
      <c r="E20" s="16"/>
      <c r="F20" s="17"/>
      <c r="ZY20" t="s">
        <v>170</v>
      </c>
      <c r="ZZ20" s="18"/>
    </row>
    <row r="21" spans="1:702" x14ac:dyDescent="0.3">
      <c r="A21" s="25" t="s">
        <v>171</v>
      </c>
      <c r="B21" s="26" t="s">
        <v>172</v>
      </c>
      <c r="C21" s="27" t="s">
        <v>173</v>
      </c>
      <c r="D21" s="28">
        <v>24</v>
      </c>
      <c r="E21" s="29"/>
      <c r="F21" s="30">
        <f>ROUND(D21*E21,2)</f>
        <v>0</v>
      </c>
      <c r="ZY21" t="s">
        <v>174</v>
      </c>
      <c r="ZZ21" s="18" t="s">
        <v>175</v>
      </c>
    </row>
    <row r="22" spans="1:702" x14ac:dyDescent="0.3">
      <c r="A22" s="31"/>
      <c r="B22" s="32"/>
      <c r="C22" s="14"/>
      <c r="D22" s="15"/>
      <c r="E22" s="16"/>
      <c r="F22" s="17"/>
    </row>
    <row r="23" spans="1:702" x14ac:dyDescent="0.3">
      <c r="A23" s="33"/>
      <c r="B23" s="34" t="s">
        <v>176</v>
      </c>
      <c r="C23" s="14"/>
      <c r="D23" s="15"/>
      <c r="E23" s="16"/>
      <c r="F23" s="35">
        <f>SUBTOTAL(109,F17:F22)</f>
        <v>0</v>
      </c>
      <c r="ZY23" t="s">
        <v>177</v>
      </c>
    </row>
    <row r="24" spans="1:702" x14ac:dyDescent="0.3">
      <c r="A24" s="31"/>
      <c r="B24" s="32"/>
      <c r="C24" s="14"/>
      <c r="D24" s="15"/>
      <c r="E24" s="16"/>
      <c r="F24" s="17"/>
    </row>
    <row r="25" spans="1:702" ht="26.4" x14ac:dyDescent="0.3">
      <c r="A25" s="19" t="s">
        <v>178</v>
      </c>
      <c r="B25" s="20" t="s">
        <v>179</v>
      </c>
      <c r="C25" s="14"/>
      <c r="D25" s="15"/>
      <c r="E25" s="16"/>
      <c r="F25" s="17"/>
      <c r="ZY25" t="s">
        <v>180</v>
      </c>
      <c r="ZZ25" s="18"/>
    </row>
    <row r="26" spans="1:702" x14ac:dyDescent="0.3">
      <c r="A26" s="21" t="s">
        <v>181</v>
      </c>
      <c r="B26" s="22" t="s">
        <v>182</v>
      </c>
      <c r="C26" s="14"/>
      <c r="D26" s="15"/>
      <c r="E26" s="16"/>
      <c r="F26" s="17"/>
      <c r="ZY26" t="s">
        <v>183</v>
      </c>
      <c r="ZZ26" s="18"/>
    </row>
    <row r="27" spans="1:702" x14ac:dyDescent="0.3">
      <c r="A27" s="23" t="s">
        <v>184</v>
      </c>
      <c r="B27" s="24" t="s">
        <v>185</v>
      </c>
      <c r="C27" s="14"/>
      <c r="D27" s="15"/>
      <c r="E27" s="16"/>
      <c r="F27" s="17"/>
      <c r="ZY27" t="s">
        <v>186</v>
      </c>
      <c r="ZZ27" s="18"/>
    </row>
    <row r="28" spans="1:702" x14ac:dyDescent="0.3">
      <c r="A28" s="23" t="s">
        <v>187</v>
      </c>
      <c r="B28" s="24" t="s">
        <v>188</v>
      </c>
      <c r="C28" s="14"/>
      <c r="D28" s="15"/>
      <c r="E28" s="16"/>
      <c r="F28" s="17"/>
      <c r="ZY28" t="s">
        <v>189</v>
      </c>
      <c r="ZZ28" s="18"/>
    </row>
    <row r="29" spans="1:702" x14ac:dyDescent="0.3">
      <c r="A29" s="25" t="s">
        <v>190</v>
      </c>
      <c r="B29" s="26" t="s">
        <v>191</v>
      </c>
      <c r="C29" s="27" t="s">
        <v>192</v>
      </c>
      <c r="D29" s="28">
        <v>3</v>
      </c>
      <c r="E29" s="29"/>
      <c r="F29" s="30">
        <f>ROUND(D29*E29,2)</f>
        <v>0</v>
      </c>
      <c r="ZY29" t="s">
        <v>193</v>
      </c>
      <c r="ZZ29" s="18" t="s">
        <v>194</v>
      </c>
    </row>
    <row r="30" spans="1:702" x14ac:dyDescent="0.3">
      <c r="A30" s="25" t="s">
        <v>195</v>
      </c>
      <c r="B30" s="26" t="s">
        <v>196</v>
      </c>
      <c r="C30" s="27" t="s">
        <v>197</v>
      </c>
      <c r="D30" s="28">
        <v>4</v>
      </c>
      <c r="E30" s="29"/>
      <c r="F30" s="30">
        <f>ROUND(D30*E30,2)</f>
        <v>0</v>
      </c>
      <c r="ZY30" t="s">
        <v>198</v>
      </c>
      <c r="ZZ30" s="18" t="s">
        <v>199</v>
      </c>
    </row>
    <row r="31" spans="1:702" x14ac:dyDescent="0.3">
      <c r="A31" s="21" t="s">
        <v>200</v>
      </c>
      <c r="B31" s="22" t="s">
        <v>201</v>
      </c>
      <c r="C31" s="14"/>
      <c r="D31" s="15"/>
      <c r="E31" s="16"/>
      <c r="F31" s="17"/>
      <c r="ZY31" t="s">
        <v>202</v>
      </c>
      <c r="ZZ31" s="18"/>
    </row>
    <row r="32" spans="1:702" x14ac:dyDescent="0.3">
      <c r="A32" s="23" t="s">
        <v>203</v>
      </c>
      <c r="B32" s="24" t="s">
        <v>204</v>
      </c>
      <c r="C32" s="14"/>
      <c r="D32" s="15"/>
      <c r="E32" s="16"/>
      <c r="F32" s="17"/>
      <c r="ZY32" t="s">
        <v>205</v>
      </c>
      <c r="ZZ32" s="18"/>
    </row>
    <row r="33" spans="1:702" x14ac:dyDescent="0.3">
      <c r="A33" s="25" t="s">
        <v>206</v>
      </c>
      <c r="B33" s="26" t="s">
        <v>207</v>
      </c>
      <c r="C33" s="27" t="s">
        <v>208</v>
      </c>
      <c r="D33" s="28">
        <v>2</v>
      </c>
      <c r="E33" s="29"/>
      <c r="F33" s="30">
        <f>ROUND(D33*E33,2)</f>
        <v>0</v>
      </c>
      <c r="ZY33" t="s">
        <v>209</v>
      </c>
      <c r="ZZ33" s="18" t="s">
        <v>210</v>
      </c>
    </row>
    <row r="34" spans="1:702" x14ac:dyDescent="0.3">
      <c r="A34" s="21" t="s">
        <v>211</v>
      </c>
      <c r="B34" s="22" t="s">
        <v>212</v>
      </c>
      <c r="C34" s="14"/>
      <c r="D34" s="15"/>
      <c r="E34" s="16"/>
      <c r="F34" s="17"/>
      <c r="ZY34" t="s">
        <v>213</v>
      </c>
      <c r="ZZ34" s="18"/>
    </row>
    <row r="35" spans="1:702" x14ac:dyDescent="0.3">
      <c r="A35" s="23" t="s">
        <v>214</v>
      </c>
      <c r="B35" s="24" t="s">
        <v>215</v>
      </c>
      <c r="C35" s="14"/>
      <c r="D35" s="15"/>
      <c r="E35" s="16"/>
      <c r="F35" s="17"/>
      <c r="ZY35" t="s">
        <v>216</v>
      </c>
      <c r="ZZ35" s="18"/>
    </row>
    <row r="36" spans="1:702" ht="24" x14ac:dyDescent="0.3">
      <c r="A36" s="25" t="s">
        <v>217</v>
      </c>
      <c r="B36" s="26" t="s">
        <v>218</v>
      </c>
      <c r="C36" s="27" t="s">
        <v>219</v>
      </c>
      <c r="D36" s="28">
        <v>9</v>
      </c>
      <c r="E36" s="29"/>
      <c r="F36" s="30">
        <f>ROUND(D36*E36,2)</f>
        <v>0</v>
      </c>
      <c r="ZY36" t="s">
        <v>220</v>
      </c>
      <c r="ZZ36" s="18" t="s">
        <v>221</v>
      </c>
    </row>
    <row r="37" spans="1:702" x14ac:dyDescent="0.3">
      <c r="A37" s="23" t="s">
        <v>222</v>
      </c>
      <c r="B37" s="24" t="s">
        <v>223</v>
      </c>
      <c r="C37" s="14"/>
      <c r="D37" s="15"/>
      <c r="E37" s="16"/>
      <c r="F37" s="17"/>
      <c r="ZY37" t="s">
        <v>224</v>
      </c>
      <c r="ZZ37" s="18"/>
    </row>
    <row r="38" spans="1:702" ht="24" x14ac:dyDescent="0.3">
      <c r="A38" s="25" t="s">
        <v>225</v>
      </c>
      <c r="B38" s="26" t="s">
        <v>226</v>
      </c>
      <c r="C38" s="27" t="s">
        <v>227</v>
      </c>
      <c r="D38" s="28">
        <v>9</v>
      </c>
      <c r="E38" s="29"/>
      <c r="F38" s="30">
        <f>ROUND(D38*E38,2)</f>
        <v>0</v>
      </c>
      <c r="ZY38" t="s">
        <v>228</v>
      </c>
      <c r="ZZ38" s="18" t="s">
        <v>229</v>
      </c>
    </row>
    <row r="39" spans="1:702" x14ac:dyDescent="0.3">
      <c r="A39" s="25" t="s">
        <v>230</v>
      </c>
      <c r="B39" s="26" t="s">
        <v>231</v>
      </c>
      <c r="C39" s="27" t="s">
        <v>232</v>
      </c>
      <c r="D39" s="28">
        <v>2</v>
      </c>
      <c r="E39" s="29"/>
      <c r="F39" s="30">
        <f>ROUND(D39*E39,2)</f>
        <v>0</v>
      </c>
      <c r="ZY39" t="s">
        <v>233</v>
      </c>
      <c r="ZZ39" s="18" t="s">
        <v>234</v>
      </c>
    </row>
    <row r="40" spans="1:702" x14ac:dyDescent="0.3">
      <c r="A40" s="23" t="s">
        <v>235</v>
      </c>
      <c r="B40" s="24" t="s">
        <v>236</v>
      </c>
      <c r="C40" s="14"/>
      <c r="D40" s="15"/>
      <c r="E40" s="16"/>
      <c r="F40" s="17"/>
      <c r="ZY40" t="s">
        <v>237</v>
      </c>
      <c r="ZZ40" s="18"/>
    </row>
    <row r="41" spans="1:702" x14ac:dyDescent="0.3">
      <c r="A41" s="25" t="s">
        <v>238</v>
      </c>
      <c r="B41" s="26" t="s">
        <v>239</v>
      </c>
      <c r="C41" s="27" t="s">
        <v>240</v>
      </c>
      <c r="D41" s="28">
        <v>4</v>
      </c>
      <c r="E41" s="29"/>
      <c r="F41" s="30">
        <f>ROUND(D41*E41,2)</f>
        <v>0</v>
      </c>
      <c r="ZY41" t="s">
        <v>241</v>
      </c>
      <c r="ZZ41" s="18" t="s">
        <v>242</v>
      </c>
    </row>
    <row r="42" spans="1:702" x14ac:dyDescent="0.3">
      <c r="A42" s="21" t="s">
        <v>243</v>
      </c>
      <c r="B42" s="22" t="s">
        <v>244</v>
      </c>
      <c r="C42" s="14"/>
      <c r="D42" s="15"/>
      <c r="E42" s="16"/>
      <c r="F42" s="17"/>
      <c r="ZY42" t="s">
        <v>245</v>
      </c>
      <c r="ZZ42" s="18"/>
    </row>
    <row r="43" spans="1:702" x14ac:dyDescent="0.3">
      <c r="A43" s="23" t="s">
        <v>246</v>
      </c>
      <c r="B43" s="24" t="s">
        <v>247</v>
      </c>
      <c r="C43" s="14"/>
      <c r="D43" s="15"/>
      <c r="E43" s="16"/>
      <c r="F43" s="17"/>
      <c r="ZY43" t="s">
        <v>248</v>
      </c>
      <c r="ZZ43" s="18"/>
    </row>
    <row r="44" spans="1:702" x14ac:dyDescent="0.3">
      <c r="A44" s="23" t="s">
        <v>249</v>
      </c>
      <c r="B44" s="24" t="s">
        <v>250</v>
      </c>
      <c r="C44" s="14"/>
      <c r="D44" s="15"/>
      <c r="E44" s="16"/>
      <c r="F44" s="17"/>
      <c r="ZY44" t="s">
        <v>251</v>
      </c>
      <c r="ZZ44" s="18"/>
    </row>
    <row r="45" spans="1:702" x14ac:dyDescent="0.3">
      <c r="A45" s="25" t="s">
        <v>252</v>
      </c>
      <c r="B45" s="26" t="s">
        <v>253</v>
      </c>
      <c r="C45" s="27" t="s">
        <v>254</v>
      </c>
      <c r="D45" s="55">
        <v>1</v>
      </c>
      <c r="E45" s="29"/>
      <c r="F45" s="30">
        <f>ROUND(D45*E45,2)</f>
        <v>0</v>
      </c>
      <c r="ZY45" t="s">
        <v>255</v>
      </c>
      <c r="ZZ45" s="18" t="s">
        <v>256</v>
      </c>
    </row>
    <row r="46" spans="1:702" x14ac:dyDescent="0.3">
      <c r="A46" s="21" t="s">
        <v>257</v>
      </c>
      <c r="B46" s="22" t="s">
        <v>258</v>
      </c>
      <c r="C46" s="14"/>
      <c r="D46" s="15"/>
      <c r="E46" s="16"/>
      <c r="F46" s="17"/>
      <c r="ZY46" t="s">
        <v>259</v>
      </c>
      <c r="ZZ46" s="18"/>
    </row>
    <row r="47" spans="1:702" x14ac:dyDescent="0.3">
      <c r="A47" s="23" t="s">
        <v>260</v>
      </c>
      <c r="B47" s="24" t="s">
        <v>261</v>
      </c>
      <c r="C47" s="14"/>
      <c r="D47" s="15"/>
      <c r="E47" s="16"/>
      <c r="F47" s="17"/>
      <c r="ZY47" t="s">
        <v>262</v>
      </c>
      <c r="ZZ47" s="18"/>
    </row>
    <row r="48" spans="1:702" ht="24" x14ac:dyDescent="0.3">
      <c r="A48" s="25" t="s">
        <v>263</v>
      </c>
      <c r="B48" s="26" t="s">
        <v>264</v>
      </c>
      <c r="C48" s="27" t="s">
        <v>265</v>
      </c>
      <c r="D48" s="28">
        <v>2</v>
      </c>
      <c r="E48" s="29"/>
      <c r="F48" s="30">
        <f>ROUND(D48*E48,2)</f>
        <v>0</v>
      </c>
      <c r="ZY48" t="s">
        <v>266</v>
      </c>
      <c r="ZZ48" s="18" t="s">
        <v>267</v>
      </c>
    </row>
    <row r="49" spans="1:702" ht="24" x14ac:dyDescent="0.3">
      <c r="A49" s="25" t="s">
        <v>268</v>
      </c>
      <c r="B49" s="26" t="s">
        <v>269</v>
      </c>
      <c r="C49" s="27" t="s">
        <v>270</v>
      </c>
      <c r="D49" s="28">
        <v>2</v>
      </c>
      <c r="E49" s="29"/>
      <c r="F49" s="30">
        <f>ROUND(D49*E49,2)</f>
        <v>0</v>
      </c>
      <c r="ZY49" t="s">
        <v>271</v>
      </c>
      <c r="ZZ49" s="18" t="s">
        <v>272</v>
      </c>
    </row>
    <row r="50" spans="1:702" x14ac:dyDescent="0.3">
      <c r="A50" s="21" t="s">
        <v>273</v>
      </c>
      <c r="B50" s="22" t="s">
        <v>274</v>
      </c>
      <c r="C50" s="14"/>
      <c r="D50" s="15"/>
      <c r="E50" s="16"/>
      <c r="F50" s="17"/>
      <c r="ZY50" t="s">
        <v>275</v>
      </c>
      <c r="ZZ50" s="18"/>
    </row>
    <row r="51" spans="1:702" x14ac:dyDescent="0.3">
      <c r="A51" s="23" t="s">
        <v>276</v>
      </c>
      <c r="B51" s="24" t="s">
        <v>277</v>
      </c>
      <c r="C51" s="14"/>
      <c r="D51" s="15"/>
      <c r="E51" s="16"/>
      <c r="F51" s="17"/>
      <c r="ZY51" t="s">
        <v>278</v>
      </c>
      <c r="ZZ51" s="18"/>
    </row>
    <row r="52" spans="1:702" x14ac:dyDescent="0.3">
      <c r="A52" s="25" t="s">
        <v>279</v>
      </c>
      <c r="B52" s="26" t="s">
        <v>280</v>
      </c>
      <c r="C52" s="27" t="s">
        <v>281</v>
      </c>
      <c r="D52" s="28">
        <v>1</v>
      </c>
      <c r="E52" s="29"/>
      <c r="F52" s="30">
        <f>ROUND(D52*E52,2)</f>
        <v>0</v>
      </c>
      <c r="ZY52" t="s">
        <v>282</v>
      </c>
      <c r="ZZ52" s="18" t="s">
        <v>283</v>
      </c>
    </row>
    <row r="53" spans="1:702" x14ac:dyDescent="0.3">
      <c r="A53" s="25" t="s">
        <v>284</v>
      </c>
      <c r="B53" s="26" t="s">
        <v>285</v>
      </c>
      <c r="C53" s="27" t="s">
        <v>286</v>
      </c>
      <c r="D53" s="28">
        <v>1</v>
      </c>
      <c r="E53" s="29"/>
      <c r="F53" s="30">
        <f>ROUND(D53*E53,2)</f>
        <v>0</v>
      </c>
      <c r="ZY53" t="s">
        <v>287</v>
      </c>
      <c r="ZZ53" s="18" t="s">
        <v>288</v>
      </c>
    </row>
    <row r="54" spans="1:702" x14ac:dyDescent="0.3">
      <c r="A54" s="25" t="s">
        <v>289</v>
      </c>
      <c r="B54" s="26" t="s">
        <v>290</v>
      </c>
      <c r="C54" s="27" t="s">
        <v>291</v>
      </c>
      <c r="D54" s="28">
        <v>2</v>
      </c>
      <c r="E54" s="29"/>
      <c r="F54" s="30">
        <f>ROUND(D54*E54,2)</f>
        <v>0</v>
      </c>
      <c r="ZY54" t="s">
        <v>292</v>
      </c>
      <c r="ZZ54" s="18" t="s">
        <v>293</v>
      </c>
    </row>
    <row r="55" spans="1:702" x14ac:dyDescent="0.3">
      <c r="A55" s="25" t="s">
        <v>294</v>
      </c>
      <c r="B55" s="26" t="s">
        <v>295</v>
      </c>
      <c r="C55" s="27" t="s">
        <v>296</v>
      </c>
      <c r="D55" s="28">
        <v>3</v>
      </c>
      <c r="E55" s="29"/>
      <c r="F55" s="30">
        <f>ROUND(D55*E55,2)</f>
        <v>0</v>
      </c>
      <c r="ZY55" t="s">
        <v>297</v>
      </c>
      <c r="ZZ55" s="18" t="s">
        <v>298</v>
      </c>
    </row>
    <row r="56" spans="1:702" x14ac:dyDescent="0.3">
      <c r="A56" s="31"/>
      <c r="B56" s="32"/>
      <c r="C56" s="14"/>
      <c r="D56" s="15"/>
      <c r="E56" s="16"/>
      <c r="F56" s="17"/>
    </row>
    <row r="57" spans="1:702" ht="26.4" x14ac:dyDescent="0.3">
      <c r="A57" s="33"/>
      <c r="B57" s="34" t="s">
        <v>299</v>
      </c>
      <c r="C57" s="14"/>
      <c r="D57" s="15"/>
      <c r="E57" s="16"/>
      <c r="F57" s="35">
        <f>SUBTOTAL(109,F26:F56)</f>
        <v>0</v>
      </c>
      <c r="ZY57" t="s">
        <v>300</v>
      </c>
    </row>
    <row r="58" spans="1:702" x14ac:dyDescent="0.3">
      <c r="A58" s="31"/>
      <c r="B58" s="32"/>
      <c r="C58" s="14"/>
      <c r="D58" s="15"/>
      <c r="E58" s="16"/>
      <c r="F58" s="17"/>
    </row>
    <row r="59" spans="1:702" x14ac:dyDescent="0.3">
      <c r="A59" s="19"/>
      <c r="B59" s="20" t="s">
        <v>301</v>
      </c>
      <c r="C59" s="14"/>
      <c r="D59" s="15"/>
      <c r="E59" s="16"/>
      <c r="F59" s="17"/>
      <c r="ZY59" t="s">
        <v>302</v>
      </c>
      <c r="ZZ59" s="18"/>
    </row>
    <row r="60" spans="1:702" x14ac:dyDescent="0.3">
      <c r="A60" s="25"/>
      <c r="B60" s="26" t="s">
        <v>303</v>
      </c>
      <c r="C60" s="27" t="s">
        <v>304</v>
      </c>
      <c r="D60" s="28">
        <v>1</v>
      </c>
      <c r="E60" s="29">
        <v>0</v>
      </c>
      <c r="F60" s="30">
        <f>ROUND(D60*E60,2)</f>
        <v>0</v>
      </c>
      <c r="ZY60" t="s">
        <v>305</v>
      </c>
      <c r="ZZ60" s="18" t="s">
        <v>306</v>
      </c>
    </row>
    <row r="61" spans="1:702" x14ac:dyDescent="0.3">
      <c r="A61" s="31"/>
      <c r="B61" s="32"/>
      <c r="C61" s="14"/>
      <c r="D61" s="15"/>
      <c r="E61" s="16"/>
      <c r="F61" s="17"/>
    </row>
    <row r="62" spans="1:702" x14ac:dyDescent="0.3">
      <c r="A62" s="36"/>
      <c r="B62" s="37" t="s">
        <v>307</v>
      </c>
      <c r="C62" s="14"/>
      <c r="D62" s="15"/>
      <c r="E62" s="16"/>
      <c r="F62" s="38">
        <f>SUBTOTAL(109,F60:F61)</f>
        <v>0</v>
      </c>
      <c r="ZY62" t="s">
        <v>308</v>
      </c>
    </row>
    <row r="63" spans="1:702" ht="26.4" x14ac:dyDescent="0.3">
      <c r="A63" s="39"/>
      <c r="B63" s="40" t="s">
        <v>309</v>
      </c>
      <c r="C63" s="14"/>
      <c r="D63" s="15"/>
      <c r="E63" s="16"/>
      <c r="F63" s="41">
        <f>SUBTOTAL(109,F5:F62)</f>
        <v>0</v>
      </c>
      <c r="G63" s="42"/>
      <c r="ZY63" t="s">
        <v>310</v>
      </c>
    </row>
    <row r="64" spans="1:702" x14ac:dyDescent="0.3">
      <c r="A64" s="43"/>
      <c r="B64" s="44"/>
      <c r="C64" s="14"/>
      <c r="D64" s="15"/>
      <c r="E64" s="16"/>
      <c r="F64" s="11"/>
    </row>
    <row r="65" spans="1:701" x14ac:dyDescent="0.3">
      <c r="A65" s="45"/>
      <c r="B65" s="46"/>
      <c r="C65" s="47"/>
      <c r="D65" s="48"/>
      <c r="E65" s="49"/>
      <c r="F65" s="50"/>
    </row>
    <row r="66" spans="1:701" x14ac:dyDescent="0.3">
      <c r="A66" s="51"/>
      <c r="B66" s="51"/>
      <c r="C66" s="51"/>
      <c r="D66" s="51"/>
      <c r="E66" s="51"/>
      <c r="F66" s="51"/>
    </row>
    <row r="67" spans="1:701" ht="43.2" x14ac:dyDescent="0.3">
      <c r="B67" s="52" t="s">
        <v>311</v>
      </c>
      <c r="F67" s="53">
        <f>SUBTOTAL(109,F4:F65)</f>
        <v>0</v>
      </c>
      <c r="ZY67" t="s">
        <v>312</v>
      </c>
    </row>
    <row r="68" spans="1:701" x14ac:dyDescent="0.3">
      <c r="A68" s="54">
        <v>20</v>
      </c>
      <c r="B68" s="52" t="str">
        <f>CONCATENATE("Montant TVA (",A68,"%)")</f>
        <v>Montant TVA (20%)</v>
      </c>
      <c r="F68" s="53">
        <f>(F67*A68)/100</f>
        <v>0</v>
      </c>
      <c r="ZY68" t="s">
        <v>313</v>
      </c>
    </row>
    <row r="69" spans="1:701" x14ac:dyDescent="0.3">
      <c r="B69" s="52" t="s">
        <v>314</v>
      </c>
      <c r="F69" s="53">
        <f>F67+F68</f>
        <v>0</v>
      </c>
      <c r="ZY69" t="s">
        <v>315</v>
      </c>
    </row>
    <row r="70" spans="1:701" x14ac:dyDescent="0.3">
      <c r="F70" s="53"/>
    </row>
    <row r="71" spans="1:701" x14ac:dyDescent="0.3">
      <c r="F71" s="5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N°03 Page de garde</vt:lpstr>
      <vt:lpstr>Lot N°03 TC 1</vt:lpstr>
      <vt:lpstr>Lot N°03 TC 2</vt:lpstr>
      <vt:lpstr>'Lot N°03 TC 1'!Impression_des_titres</vt:lpstr>
      <vt:lpstr>'Lot N°03 TC 2'!Impression_des_titres</vt:lpstr>
      <vt:lpstr>'Lot N°03 TC 1'!Zone_d_impression</vt:lpstr>
      <vt:lpstr>'Lot N°03 TC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m.decousus</dc:creator>
  <cp:lastModifiedBy>Maxime DECOUSUS</cp:lastModifiedBy>
  <dcterms:created xsi:type="dcterms:W3CDTF">2025-10-21T15:17:23Z</dcterms:created>
  <dcterms:modified xsi:type="dcterms:W3CDTF">2025-10-21T15:37:02Z</dcterms:modified>
</cp:coreProperties>
</file>